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/>
  <mc:AlternateContent xmlns:mc="http://schemas.openxmlformats.org/markup-compatibility/2006">
    <mc:Choice Requires="x15">
      <x15ac:absPath xmlns:x15ac="http://schemas.microsoft.com/office/spreadsheetml/2010/11/ac" url="https://alicanteave.sharepoint.com/Documentos compartidos/TRANSPARENCIA WEB/Económica, Presupuestaria y Estadística/CONTRATOS Y ESTADISTICAS/Estadísticas de contratación/"/>
    </mc:Choice>
  </mc:AlternateContent>
  <xr:revisionPtr revIDLastSave="1" documentId="13_ncr:1_{4064C370-945E-450B-A12D-BCE452946200}" xr6:coauthVersionLast="47" xr6:coauthVersionMax="47" xr10:uidLastSave="{2EDA3007-67A9-433C-A924-7E91F798AE7A}"/>
  <bookViews>
    <workbookView xWindow="-108" yWindow="-108" windowWidth="23256" windowHeight="12456" xr2:uid="{5DEFD92E-4081-46EF-AD66-7734EF74A655}"/>
  </bookViews>
  <sheets>
    <sheet name="Hoja1" sheetId="1" r:id="rId1"/>
    <sheet name="CONTRATOS TRLCSP" sheetId="4" r:id="rId2"/>
    <sheet name="ADJUDICATARIOS" sheetId="5" r:id="rId3"/>
    <sheet name="C ORDINARIOS 2023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11" i="1" s="1"/>
  <c r="M8" i="1"/>
  <c r="E10" i="1"/>
  <c r="E8" i="1"/>
  <c r="E9" i="1"/>
  <c r="M6" i="1" s="1"/>
  <c r="E29" i="3"/>
  <c r="C11" i="1"/>
  <c r="M11" i="1" l="1"/>
  <c r="E11" i="1"/>
  <c r="O10" i="1" l="1"/>
  <c r="O9" i="1"/>
  <c r="O7" i="1"/>
  <c r="O8" i="1"/>
  <c r="O6" i="1"/>
  <c r="G7" i="1"/>
  <c r="G6" i="1"/>
  <c r="G9" i="1"/>
  <c r="G10" i="1"/>
  <c r="G8" i="1"/>
</calcChain>
</file>

<file path=xl/sharedStrings.xml><?xml version="1.0" encoding="utf-8"?>
<sst xmlns="http://schemas.openxmlformats.org/spreadsheetml/2006/main" count="425" uniqueCount="188">
  <si>
    <t>TRANSPARENCIA- RESUMEN ESTADÍSTICA CONTRATACIÓN  AÑO 2023</t>
  </si>
  <si>
    <t>PROCEDIMIENTO</t>
  </si>
  <si>
    <t xml:space="preserve">NUMERO DE CONTRATOS </t>
  </si>
  <si>
    <t>IMPORTE DE ADJUDICACIÓN</t>
  </si>
  <si>
    <t>%</t>
  </si>
  <si>
    <t>OBJETO</t>
  </si>
  <si>
    <t>ABIERTO</t>
  </si>
  <si>
    <t>SERVICIOS</t>
  </si>
  <si>
    <t>CONVENIO /ADENDAS</t>
  </si>
  <si>
    <t xml:space="preserve">OBRAS </t>
  </si>
  <si>
    <t>PATRIMONIALES</t>
  </si>
  <si>
    <t>SUMINISTROS</t>
  </si>
  <si>
    <t>MENORES</t>
  </si>
  <si>
    <t>CONVENIOS/ADENDAS</t>
  </si>
  <si>
    <t>CONTRATACIONES ORDINARIAS</t>
  </si>
  <si>
    <t>TOTAL</t>
  </si>
  <si>
    <t>RefContrato</t>
  </si>
  <si>
    <t>FechaAdjudicacion</t>
  </si>
  <si>
    <t>FechaFormalizacion</t>
  </si>
  <si>
    <t>Sara</t>
  </si>
  <si>
    <t>Num
Lotes</t>
  </si>
  <si>
    <t>Objeto</t>
  </si>
  <si>
    <t>Valor
Estimado</t>
  </si>
  <si>
    <t>Importe
Adjudicacion</t>
  </si>
  <si>
    <t>Presupuesto
Licitacion</t>
  </si>
  <si>
    <t>Plazo
Ejecucion
Meses</t>
  </si>
  <si>
    <t>valido</t>
  </si>
  <si>
    <t>adjudicatarios</t>
  </si>
  <si>
    <t>Impuestos</t>
  </si>
  <si>
    <t>desc
Centro
Compra</t>
  </si>
  <si>
    <t>Desc
Tipo
Contrato</t>
  </si>
  <si>
    <t>Desc
Forma
Tramitacion</t>
  </si>
  <si>
    <t>Desc
Legislacion
Aplicable</t>
  </si>
  <si>
    <t>Desc
Proc
Adjudicacion</t>
  </si>
  <si>
    <t>Organo</t>
  </si>
  <si>
    <t>1/2023.Menor Servicios</t>
  </si>
  <si>
    <t>01/02/2023 0:00:00</t>
  </si>
  <si>
    <t>False</t>
  </si>
  <si>
    <t/>
  </si>
  <si>
    <t>Servicio de asesoramiento y asistencia técnica para el desarrollo de los trabajos de planificación del sector del Plan General de Alicante, Plan Especial OI/2 ordenación estructural adaptada al TRLOTUP.</t>
  </si>
  <si>
    <t>0,00</t>
  </si>
  <si>
    <t>10000,00</t>
  </si>
  <si>
    <t>6,00</t>
  </si>
  <si>
    <t>True</t>
  </si>
  <si>
    <t>2100,00</t>
  </si>
  <si>
    <t>Servicios</t>
  </si>
  <si>
    <t>Ordinaria</t>
  </si>
  <si>
    <t>Ley 9/2017</t>
  </si>
  <si>
    <t>Contrato Menor</t>
  </si>
  <si>
    <t>2/2023.Menor Servicios</t>
  </si>
  <si>
    <t>14/02/2023 0:00:00</t>
  </si>
  <si>
    <t>Servicio de consultoría anual de protección de datos RGPDLOPDGDD/servicio delegado de protección de datos.</t>
  </si>
  <si>
    <t>750,00</t>
  </si>
  <si>
    <t>12,00</t>
  </si>
  <si>
    <t>157,50</t>
  </si>
  <si>
    <t>3/2023.Menor Servicios</t>
  </si>
  <si>
    <t>21/02/2023 0:00:00</t>
  </si>
  <si>
    <t>Servicios de asistencia jurídica-urbanística consistente en la adecuación del Plan Especial del sector OI/2 de Alicante.</t>
  </si>
  <si>
    <t>1,00</t>
  </si>
  <si>
    <t>4/2023.Menor Servicios</t>
  </si>
  <si>
    <t>28/02/2023 0:00:00</t>
  </si>
  <si>
    <t>Servicio de asistencia jurídica en procedimiento de contratación. Informe pliegos contrato asesoría laboral contable e informe bases contratación bases puesto técnico superior.</t>
  </si>
  <si>
    <t>1800,00</t>
  </si>
  <si>
    <t>378,00</t>
  </si>
  <si>
    <t>5/2023.Menor Servicios</t>
  </si>
  <si>
    <t>05/05/2023 0:00:00</t>
  </si>
  <si>
    <t>Servicio de seguro de responsabilidad civil de administradores y altos cargos</t>
  </si>
  <si>
    <t>3179,61</t>
  </si>
  <si>
    <t>6/2023.Menor Servicios</t>
  </si>
  <si>
    <t>02/08/2023 0:00:00</t>
  </si>
  <si>
    <t>Servicio de asesoría técnica informe oferta anormalmente baja licitación asesoría laboral contable.</t>
  </si>
  <si>
    <t>600,00</t>
  </si>
  <si>
    <t>126,00</t>
  </si>
  <si>
    <t>2023/AVANT/DG/SV/001</t>
  </si>
  <si>
    <t>08/09/2023 0:00:00</t>
  </si>
  <si>
    <t>18/09/2023 0:00:00</t>
  </si>
  <si>
    <t>Servicios de asesoramiento y gestión económica, financiera, contable, fiscal, laboral y público mercantil.</t>
  </si>
  <si>
    <t>18000,00</t>
  </si>
  <si>
    <t>4794,64</t>
  </si>
  <si>
    <t>10890,00</t>
  </si>
  <si>
    <t>1006,87</t>
  </si>
  <si>
    <t>Abierto criterios múltiples</t>
  </si>
  <si>
    <t>7/2023.Menor Servicios</t>
  </si>
  <si>
    <t>05/10/2023 0:00:00</t>
  </si>
  <si>
    <t>Servicios de soporte técnico y licencia programa contabilidad SAGE 50.</t>
  </si>
  <si>
    <t>2809,26</t>
  </si>
  <si>
    <t>589,94</t>
  </si>
  <si>
    <t>8/2023.Menor Servicios</t>
  </si>
  <si>
    <t>13/12/2023 0:00:00</t>
  </si>
  <si>
    <t>Servicio de consultoría e implementación canal de denuncias.</t>
  </si>
  <si>
    <t>9/2023.Menor Servicios</t>
  </si>
  <si>
    <t>18/12/2023 0:00:00</t>
  </si>
  <si>
    <t>Servicios de asistencia jurídico urbanística consistente en informe orientativo sobre la estrategia administrativa de tramitación del Plan Especial de Ordenación Pormenorizada del sector OI/2 RENFE del PGMOU de Alicante, así como valoración de alternativas de participación pública.</t>
  </si>
  <si>
    <t>4000,00</t>
  </si>
  <si>
    <t>840,00</t>
  </si>
  <si>
    <t>10/2023.Menor Servicios</t>
  </si>
  <si>
    <t>20/12/2023 0:00:00</t>
  </si>
  <si>
    <t>Servicio de  asistencia técnica para la elaboración del Plan de Participación Pública, encuestas y actuaciones participativas del PE OI/2 Ordenación Pormenorizada.</t>
  </si>
  <si>
    <t>3800,00</t>
  </si>
  <si>
    <t>2,00</t>
  </si>
  <si>
    <t>798,00</t>
  </si>
  <si>
    <t>ref_Contrato</t>
  </si>
  <si>
    <t>Cif</t>
  </si>
  <si>
    <t>Ute</t>
  </si>
  <si>
    <t>Nombre</t>
  </si>
  <si>
    <t>Extranjero</t>
  </si>
  <si>
    <t>NumUTEs</t>
  </si>
  <si>
    <t>41084580W</t>
  </si>
  <si>
    <t>ESMERALDA MARTINEZ SALVADOR</t>
  </si>
  <si>
    <t>B54996913</t>
  </si>
  <si>
    <t>GALYMOL ASESORES DE EMPRESAS S.L.</t>
  </si>
  <si>
    <t>B42689968</t>
  </si>
  <si>
    <t>PEREZ SEGURA ABOGADOS ASOCIADOS 2020 SLP</t>
  </si>
  <si>
    <t>B81089328</t>
  </si>
  <si>
    <t>GOMEZ-ACEBO&amp; POMBO ABOGADOS, S.L.P</t>
  </si>
  <si>
    <t>W0067389G</t>
  </si>
  <si>
    <t>CHUBB EUROPEAN GROUP LIMITED</t>
  </si>
  <si>
    <t>B42569244</t>
  </si>
  <si>
    <t>F&amp;L CONSULTORES FISCALISTAS Y LABORALES S.L.</t>
  </si>
  <si>
    <t>A30113237</t>
  </si>
  <si>
    <t>BNFIX IR CONSULTORES S.A.</t>
  </si>
  <si>
    <t>B58836321</t>
  </si>
  <si>
    <t>SAGE SPAIN S.L.</t>
  </si>
  <si>
    <t>ImporteAdjudicacion</t>
  </si>
  <si>
    <t>PlazoEjecucionMeses</t>
  </si>
  <si>
    <t>DescTipoContrato</t>
  </si>
  <si>
    <t>DescFormaTramitacion</t>
  </si>
  <si>
    <t>DescLegislacionAplicable</t>
  </si>
  <si>
    <t>AdjudicatarioCif</t>
  </si>
  <si>
    <t>AdjudicatarioNombre</t>
  </si>
  <si>
    <t>AdjudicatarioEsExtranjero</t>
  </si>
  <si>
    <t>Alojm Dominio Web y mantenimeinto</t>
  </si>
  <si>
    <t>Suministro</t>
  </si>
  <si>
    <t>MUBE</t>
  </si>
  <si>
    <t>Arrendamiento parking</t>
  </si>
  <si>
    <t>SABA</t>
  </si>
  <si>
    <t>Servicio mantenimiento informático</t>
  </si>
  <si>
    <t>Servicio</t>
  </si>
  <si>
    <t>B-54591847</t>
  </si>
  <si>
    <t>NEOINTEC CONSULTORES</t>
  </si>
  <si>
    <t>DELFOS</t>
  </si>
  <si>
    <t>Servicio inscripciones</t>
  </si>
  <si>
    <t>J53502720</t>
  </si>
  <si>
    <t>REGISTRO MERCANTIL DE ALICANTE SC</t>
  </si>
  <si>
    <t>Servicio mantenimiento extintores</t>
  </si>
  <si>
    <t>AEUX</t>
  </si>
  <si>
    <t>Servicio reparación móvil</t>
  </si>
  <si>
    <t>QUARTCOM</t>
  </si>
  <si>
    <t>Servicio de correos</t>
  </si>
  <si>
    <t>CORREOS</t>
  </si>
  <si>
    <t>Servicio de Notaria</t>
  </si>
  <si>
    <t xml:space="preserve"> NOTARIO MIGUEL MESTANZA ITURMENDI</t>
  </si>
  <si>
    <t>ASSURANT</t>
  </si>
  <si>
    <t>Suministro edición prensa</t>
  </si>
  <si>
    <t>A-08884439</t>
  </si>
  <si>
    <t>EDITORIAL PRENSA ALICANTINA, S.A.U</t>
  </si>
  <si>
    <t>Suministro Agua</t>
  </si>
  <si>
    <t>B03002441</t>
  </si>
  <si>
    <t>AGUAS MUNICIPALIZADAS DE ALICANTE EM</t>
  </si>
  <si>
    <t>Sumnistro Energía Eléctrica</t>
  </si>
  <si>
    <t>ENDESA X</t>
  </si>
  <si>
    <t>TOTAL ENERGIES</t>
  </si>
  <si>
    <t>Servicio de Mensajería</t>
  </si>
  <si>
    <t>A96565494</t>
  </si>
  <si>
    <t>MENSAJEROS COSTA BLANCA S.A.</t>
  </si>
  <si>
    <t>B-807393378</t>
  </si>
  <si>
    <t>MENSAJEROS IMAGEN 10 S.L.</t>
  </si>
  <si>
    <t>Servicio de transporte</t>
  </si>
  <si>
    <t>RENFE-OPERADORA</t>
  </si>
  <si>
    <t>Servicio renovacion Sage Club</t>
  </si>
  <si>
    <t>SAGE SPAIN, S.L</t>
  </si>
  <si>
    <t>Suministro Telefonia</t>
  </si>
  <si>
    <t>A820184474</t>
  </si>
  <si>
    <t>TELEFONICA DE ESPAÑA, S.A.U.</t>
  </si>
  <si>
    <t>TELEFONICA MOVILES DE ESPAÑA</t>
  </si>
  <si>
    <t>A-80907397</t>
  </si>
  <si>
    <t>VODAFONE ESPAÑA S.A.U.</t>
  </si>
  <si>
    <t>Sumnistro material oficina</t>
  </si>
  <si>
    <t>B-54717558</t>
  </si>
  <si>
    <t>COPISTERIA E IMPRESIÓN MAD, SLL</t>
  </si>
  <si>
    <t>MASTONER</t>
  </si>
  <si>
    <t>AMAZON</t>
  </si>
  <si>
    <t xml:space="preserve"> debería estar en contratos de 2021</t>
  </si>
  <si>
    <t>varios</t>
  </si>
  <si>
    <t>Servicios Jurídicos</t>
  </si>
  <si>
    <t>GOMEZ ACEBO</t>
  </si>
  <si>
    <t>Servicios propuesta de convenio de cesión anticipada y reserva de aprovechamiento para ejecución de proyecto de pasos peatonales en el ámbito del Plan Especial de la OI 2 del Plan General de Alicante</t>
  </si>
  <si>
    <t>PEREZ SEGURA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</si>
</sst>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"/>
  </numFmts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D9C4"/>
        <bgColor rgb="FFDDD9C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9">
    <xf numFmtId="0" fontId="0" fillId="0" borderId="0" xfId="0"/>
    <xf numFmtId="0" fontId="2" fillId="0" borderId="5" xfId="1" applyBorder="1"/>
    <xf numFmtId="0" fontId="2" fillId="0" borderId="0" xfId="1"/>
    <xf numFmtId="0" fontId="2" fillId="4" borderId="5" xfId="1" applyFill="1" applyBorder="1" applyAlignment="1">
      <alignment horizontal="center" vertical="center" wrapText="1"/>
    </xf>
    <xf numFmtId="4" fontId="2" fillId="4" borderId="5" xfId="1" applyNumberFormat="1" applyFill="1" applyBorder="1" applyAlignment="1">
      <alignment horizontal="center"/>
    </xf>
    <xf numFmtId="0" fontId="2" fillId="4" borderId="5" xfId="1" applyFill="1" applyBorder="1"/>
    <xf numFmtId="0" fontId="2" fillId="4" borderId="5" xfId="1" applyFill="1" applyBorder="1" applyAlignment="1">
      <alignment horizontal="center"/>
    </xf>
    <xf numFmtId="0" fontId="2" fillId="4" borderId="5" xfId="1" applyFill="1" applyBorder="1" applyAlignment="1">
      <alignment horizontal="center" vertical="center"/>
    </xf>
    <xf numFmtId="0" fontId="2" fillId="5" borderId="5" xfId="1" applyFill="1" applyBorder="1" applyAlignment="1">
      <alignment horizontal="center" vertical="center" wrapText="1"/>
    </xf>
    <xf numFmtId="4" fontId="2" fillId="4" borderId="5" xfId="1" applyNumberFormat="1" applyFill="1" applyBorder="1" applyAlignment="1">
      <alignment horizontal="center" vertical="center"/>
    </xf>
    <xf numFmtId="0" fontId="2" fillId="6" borderId="6" xfId="1" applyFill="1" applyBorder="1" applyAlignment="1">
      <alignment vertical="center" wrapText="1"/>
    </xf>
    <xf numFmtId="14" fontId="2" fillId="6" borderId="5" xfId="1" applyNumberFormat="1" applyFill="1" applyBorder="1" applyAlignment="1">
      <alignment horizontal="center" vertical="center"/>
    </xf>
    <xf numFmtId="0" fontId="2" fillId="5" borderId="5" xfId="1" applyFill="1" applyBorder="1" applyAlignment="1">
      <alignment horizontal="center" vertical="center"/>
    </xf>
    <xf numFmtId="14" fontId="2" fillId="0" borderId="5" xfId="1" applyNumberFormat="1" applyBorder="1"/>
    <xf numFmtId="0" fontId="2" fillId="0" borderId="6" xfId="1" applyBorder="1"/>
    <xf numFmtId="0" fontId="2" fillId="7" borderId="6" xfId="1" applyFill="1" applyBorder="1" applyAlignment="1">
      <alignment vertical="center" wrapText="1"/>
    </xf>
    <xf numFmtId="14" fontId="2" fillId="7" borderId="5" xfId="1" applyNumberFormat="1" applyFill="1" applyBorder="1" applyAlignment="1">
      <alignment horizontal="center" vertical="center"/>
    </xf>
    <xf numFmtId="4" fontId="2" fillId="4" borderId="5" xfId="1" applyNumberFormat="1" applyFill="1" applyBorder="1" applyAlignment="1">
      <alignment horizontal="center" vertical="center" wrapText="1"/>
    </xf>
    <xf numFmtId="0" fontId="2" fillId="0" borderId="5" xfId="1" applyBorder="1" applyAlignment="1">
      <alignment vertical="center"/>
    </xf>
    <xf numFmtId="14" fontId="2" fillId="0" borderId="5" xfId="1" applyNumberFormat="1" applyBorder="1" applyAlignment="1">
      <alignment horizontal="center" vertical="center"/>
    </xf>
    <xf numFmtId="0" fontId="2" fillId="0" borderId="0" xfId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/>
    </xf>
    <xf numFmtId="4" fontId="2" fillId="0" borderId="0" xfId="1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49" fontId="5" fillId="8" borderId="1" xfId="2" applyNumberFormat="1" applyFont="1" applyFill="1" applyBorder="1" applyAlignment="1">
      <alignment horizontal="center" vertical="center"/>
    </xf>
    <xf numFmtId="49" fontId="5" fillId="8" borderId="1" xfId="2" applyNumberFormat="1" applyFont="1" applyFill="1" applyBorder="1" applyAlignment="1">
      <alignment horizontal="center" vertical="center" wrapText="1"/>
    </xf>
    <xf numFmtId="0" fontId="4" fillId="0" borderId="0" xfId="2"/>
    <xf numFmtId="49" fontId="4" fillId="0" borderId="1" xfId="2" applyNumberFormat="1" applyBorder="1"/>
    <xf numFmtId="49" fontId="4" fillId="0" borderId="1" xfId="2" applyNumberFormat="1" applyBorder="1" applyAlignment="1">
      <alignment wrapText="1"/>
    </xf>
    <xf numFmtId="4" fontId="4" fillId="0" borderId="1" xfId="2" applyNumberFormat="1" applyBorder="1"/>
    <xf numFmtId="165" fontId="4" fillId="0" borderId="1" xfId="2" applyNumberFormat="1" applyBorder="1"/>
    <xf numFmtId="4" fontId="4" fillId="0" borderId="0" xfId="2" applyNumberFormat="1"/>
    <xf numFmtId="49" fontId="5" fillId="8" borderId="1" xfId="2" applyNumberFormat="1" applyFont="1" applyFill="1" applyBorder="1"/>
    <xf numFmtId="10" fontId="0" fillId="0" borderId="1" xfId="0" applyNumberForma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4" fontId="0" fillId="0" borderId="1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ormal" xfId="0" builtinId="0"/>
    <cellStyle name="Normal 2" xfId="1" xr:uid="{DF0D7464-05B1-41D9-A201-635536539178}"/>
    <cellStyle name="Normal 3" xfId="2" xr:uid="{28C1B9EA-672D-4978-B2EC-5187D834DA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Gráfico</a:t>
            </a:r>
            <a:r>
              <a:rPr lang="es-ES" baseline="0"/>
              <a:t> por importes de tipo de procedimiento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CD0-445D-A79F-6F4357F1D6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CD0-445D-A79F-6F4357F1D6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CD0-445D-A79F-6F4357F1D6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CD0-445D-A79F-6F4357F1D6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CD0-445D-A79F-6F4357F1D64D}"/>
              </c:ext>
            </c:extLst>
          </c:dPt>
          <c:dLbls>
            <c:dLbl>
              <c:idx val="0"/>
              <c:layout>
                <c:manualLayout>
                  <c:x val="-2.5000000000000001E-2"/>
                  <c:y val="-0.143518518518518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D0-445D-A79F-6F4357F1D64D}"/>
                </c:ext>
              </c:extLst>
            </c:dLbl>
            <c:dLbl>
              <c:idx val="1"/>
              <c:layout>
                <c:manualLayout>
                  <c:x val="3.3333333333333284E-2"/>
                  <c:y val="-0.152777777777777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D0-445D-A79F-6F4357F1D64D}"/>
                </c:ext>
              </c:extLst>
            </c:dLbl>
            <c:dLbl>
              <c:idx val="2"/>
              <c:layout>
                <c:manualLayout>
                  <c:x val="8.6111111111111013E-2"/>
                  <c:y val="-6.94444444444444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D0-445D-A79F-6F4357F1D64D}"/>
                </c:ext>
              </c:extLst>
            </c:dLbl>
            <c:dLbl>
              <c:idx val="3"/>
              <c:layout>
                <c:manualLayout>
                  <c:x val="0.10833333333333334"/>
                  <c:y val="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D0-445D-A79F-6F4357F1D64D}"/>
                </c:ext>
              </c:extLst>
            </c:dLbl>
            <c:dLbl>
              <c:idx val="4"/>
              <c:layout>
                <c:manualLayout>
                  <c:x val="-8.3333333333333329E-2"/>
                  <c:y val="-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D0-445D-A79F-6F4357F1D64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Hoja1!$A$6:$A$10</c:f>
              <c:strCache>
                <c:ptCount val="5"/>
                <c:pt idx="0">
                  <c:v>ABIERTO</c:v>
                </c:pt>
                <c:pt idx="1">
                  <c:v>CONVENIO /ADENDAS</c:v>
                </c:pt>
                <c:pt idx="2">
                  <c:v>PATRIMONIALES</c:v>
                </c:pt>
                <c:pt idx="3">
                  <c:v>MENORES</c:v>
                </c:pt>
                <c:pt idx="4">
                  <c:v>CONTRATACIONES ORDINARIAS</c:v>
                </c:pt>
              </c:strCache>
            </c:strRef>
          </c:cat>
          <c:val>
            <c:numRef>
              <c:f>Hoja1!$G$6:$G$10</c:f>
              <c:numCache>
                <c:formatCode>0.00%</c:formatCode>
                <c:ptCount val="5"/>
                <c:pt idx="0">
                  <c:v>8.1703054662680796E-2</c:v>
                </c:pt>
                <c:pt idx="1">
                  <c:v>0</c:v>
                </c:pt>
                <c:pt idx="2">
                  <c:v>1.691320575566686E-2</c:v>
                </c:pt>
                <c:pt idx="3">
                  <c:v>0.64223712432730506</c:v>
                </c:pt>
                <c:pt idx="4">
                  <c:v>0.25914661525434735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0-445D-A79F-6F4357F1D64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B-1578-465C-B5AF-CCD9FF966D6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D-1578-465C-B5AF-CCD9FF966D6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F-1578-465C-B5AF-CCD9FF966D6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1-1578-465C-B5AF-CCD9FF966D6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3-1578-465C-B5AF-CCD9FF966D69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Hoja1!$A$6:$A$10</c15:sqref>
                        </c15:formulaRef>
                      </c:ext>
                    </c:extLst>
                    <c:strCache>
                      <c:ptCount val="5"/>
                      <c:pt idx="0">
                        <c:v>ABIERTO</c:v>
                      </c:pt>
                      <c:pt idx="1">
                        <c:v>CONVENIO /ADENDAS</c:v>
                      </c:pt>
                      <c:pt idx="2">
                        <c:v>PATRIMONIALES</c:v>
                      </c:pt>
                      <c:pt idx="3">
                        <c:v>MENORES</c:v>
                      </c:pt>
                      <c:pt idx="4">
                        <c:v>CONTRATACIONES ORDINARIAS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Hoja1!$B$6:$B$10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CD0-445D-A79F-6F4357F1D64D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Gráfico por  importes de objeto</a:t>
            </a:r>
            <a:r>
              <a:rPr lang="es-ES" baseline="0"/>
              <a:t> de contrato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5D-467D-A46A-3EA0C35F5D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5D-467D-A46A-3EA0C35F5D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5D-467D-A46A-3EA0C35F5D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5D-467D-A46A-3EA0C35F5D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35D-467D-A46A-3EA0C35F5D4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Hoja1!$I$6:$I$10</c:f>
              <c:strCache>
                <c:ptCount val="5"/>
                <c:pt idx="0">
                  <c:v>SERVICIOS</c:v>
                </c:pt>
                <c:pt idx="1">
                  <c:v>OBRAS </c:v>
                </c:pt>
                <c:pt idx="2">
                  <c:v>SUMINISTROS</c:v>
                </c:pt>
                <c:pt idx="3">
                  <c:v>CONVENIOS/ADENDAS</c:v>
                </c:pt>
                <c:pt idx="4">
                  <c:v>PATRIMONIALES</c:v>
                </c:pt>
              </c:strCache>
            </c:strRef>
          </c:cat>
          <c:val>
            <c:numRef>
              <c:f>Hoja1!$J$6:$J$10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BFB-4614-B36B-400223590F7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2BFB-4614-B36B-400223590F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BFB-4614-B36B-400223590F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BFB-4614-B36B-400223590F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BFB-4614-B36B-400223590F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BFB-4614-B36B-400223590F79}"/>
              </c:ext>
            </c:extLst>
          </c:dPt>
          <c:dLbls>
            <c:dLbl>
              <c:idx val="0"/>
              <c:layout>
                <c:manualLayout>
                  <c:x val="8.3333333333333287E-2"/>
                  <c:y val="4.16666666666666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FB-4614-B36B-400223590F79}"/>
                </c:ext>
              </c:extLst>
            </c:dLbl>
            <c:dLbl>
              <c:idx val="1"/>
              <c:layout>
                <c:manualLayout>
                  <c:x val="-8.3333333333333356E-2"/>
                  <c:y val="-1.388888888888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FB-4614-B36B-400223590F79}"/>
                </c:ext>
              </c:extLst>
            </c:dLbl>
            <c:dLbl>
              <c:idx val="2"/>
              <c:layout>
                <c:manualLayout>
                  <c:x val="-3.6111111111111108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FB-4614-B36B-400223590F79}"/>
                </c:ext>
              </c:extLst>
            </c:dLbl>
            <c:dLbl>
              <c:idx val="3"/>
              <c:layout>
                <c:manualLayout>
                  <c:x val="8.3333333333332829E-3"/>
                  <c:y val="-0.120370370370370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FB-4614-B36B-400223590F79}"/>
                </c:ext>
              </c:extLst>
            </c:dLbl>
            <c:dLbl>
              <c:idx val="4"/>
              <c:layout>
                <c:manualLayout>
                  <c:x val="9.999999999999995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FB-4614-B36B-400223590F7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Hoja1!$I$6:$I$10</c:f>
              <c:strCache>
                <c:ptCount val="5"/>
                <c:pt idx="0">
                  <c:v>SERVICIOS</c:v>
                </c:pt>
                <c:pt idx="1">
                  <c:v>OBRAS </c:v>
                </c:pt>
                <c:pt idx="2">
                  <c:v>SUMINISTROS</c:v>
                </c:pt>
                <c:pt idx="3">
                  <c:v>CONVENIOS/ADENDAS</c:v>
                </c:pt>
                <c:pt idx="4">
                  <c:v>PATRIMONIALES</c:v>
                </c:pt>
              </c:strCache>
            </c:strRef>
          </c:cat>
          <c:val>
            <c:numRef>
              <c:f>Hoja1!$O$6:$O$10</c:f>
              <c:numCache>
                <c:formatCode>0.00%</c:formatCode>
                <c:ptCount val="5"/>
                <c:pt idx="0">
                  <c:v>0.92979928167483561</c:v>
                </c:pt>
                <c:pt idx="1">
                  <c:v>0</c:v>
                </c:pt>
                <c:pt idx="2">
                  <c:v>5.3287512569497542E-2</c:v>
                </c:pt>
                <c:pt idx="3">
                  <c:v>0</c:v>
                </c:pt>
                <c:pt idx="4">
                  <c:v>1.691320575566686E-2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B-4614-B36B-400223590F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259080</xdr:colOff>
      <xdr:row>11</xdr:row>
      <xdr:rowOff>118110</xdr:rowOff>
    </xdr:from>
    <xdr:to>
      <xdr:col>6</xdr:col>
      <xdr:colOff>320040</xdr:colOff>
      <xdr:row>26</xdr:row>
      <xdr:rowOff>118110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0921630-8249-B667-5589-8958688456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510540</xdr:colOff>
      <xdr:row>12</xdr:row>
      <xdr:rowOff>11430</xdr:rowOff>
    </xdr:from>
    <xdr:to>
      <xdr:col>14</xdr:col>
      <xdr:colOff>213360</xdr:colOff>
      <xdr:row>27</xdr:row>
      <xdr:rowOff>11430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CF8D383-9F31-5A04-5C64-03BAE5C113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66B4-36C2-4C6C-8D32-A587AB4E337B}">
  <dimension ref="A2:O11"/>
  <sheetViews>
    <sheetView tabSelected="1" topLeftCell="A4" workbookViewId="0">
      <selection activeCell="T15" sqref="T15"/>
    </sheetView>
  </sheetViews>
  <sheetFormatPr defaultColWidth="11.42578125" defaultRowHeight="14.45"/>
  <cols>
    <col min="2" max="2" width="17" customWidth="1"/>
    <col min="6" max="7" width="14.140625" customWidth="1"/>
    <col min="14" max="15" width="13.28515625" customWidth="1"/>
  </cols>
  <sheetData>
    <row r="2" spans="1:15">
      <c r="A2" s="46" t="s">
        <v>0</v>
      </c>
      <c r="B2" s="47"/>
      <c r="C2" s="47"/>
      <c r="D2" s="47"/>
      <c r="E2" s="48"/>
    </row>
    <row r="5" spans="1:15">
      <c r="A5" s="44" t="s">
        <v>1</v>
      </c>
      <c r="B5" s="44"/>
      <c r="C5" s="44" t="s">
        <v>2</v>
      </c>
      <c r="D5" s="44"/>
      <c r="E5" s="44" t="s">
        <v>3</v>
      </c>
      <c r="F5" s="44"/>
      <c r="G5" s="35" t="s">
        <v>4</v>
      </c>
      <c r="I5" s="44" t="s">
        <v>5</v>
      </c>
      <c r="J5" s="44"/>
      <c r="K5" s="44" t="s">
        <v>2</v>
      </c>
      <c r="L5" s="44"/>
      <c r="M5" s="44" t="s">
        <v>3</v>
      </c>
      <c r="N5" s="44"/>
      <c r="O5" s="35" t="s">
        <v>4</v>
      </c>
    </row>
    <row r="6" spans="1:15">
      <c r="A6" s="41" t="s">
        <v>6</v>
      </c>
      <c r="B6" s="41"/>
      <c r="C6" s="42">
        <v>1</v>
      </c>
      <c r="D6" s="42"/>
      <c r="E6" s="45">
        <v>4794.6400000000003</v>
      </c>
      <c r="F6" s="45"/>
      <c r="G6" s="33">
        <f>E6*G11/E11</f>
        <v>8.1703054662680796E-2</v>
      </c>
      <c r="I6" s="41" t="s">
        <v>7</v>
      </c>
      <c r="J6" s="41"/>
      <c r="K6" s="42">
        <f>11+10</f>
        <v>21</v>
      </c>
      <c r="L6" s="42"/>
      <c r="M6" s="40">
        <f>E9+E6+E10-M8</f>
        <v>54564.09</v>
      </c>
      <c r="N6" s="40"/>
      <c r="O6" s="33">
        <f>M6*O11/M11</f>
        <v>0.92979928167483561</v>
      </c>
    </row>
    <row r="7" spans="1:15">
      <c r="A7" s="41" t="s">
        <v>8</v>
      </c>
      <c r="B7" s="41"/>
      <c r="C7" s="42">
        <v>0</v>
      </c>
      <c r="D7" s="42"/>
      <c r="E7" s="45">
        <v>0</v>
      </c>
      <c r="F7" s="45"/>
      <c r="G7" s="33">
        <f>E7*G11/E11</f>
        <v>0</v>
      </c>
      <c r="I7" s="41" t="s">
        <v>9</v>
      </c>
      <c r="J7" s="41"/>
      <c r="K7" s="42">
        <v>0</v>
      </c>
      <c r="L7" s="42"/>
      <c r="M7" s="43">
        <v>0</v>
      </c>
      <c r="N7" s="43"/>
      <c r="O7" s="33">
        <f>M7*O11/M11</f>
        <v>0</v>
      </c>
    </row>
    <row r="8" spans="1:15">
      <c r="A8" s="41" t="s">
        <v>10</v>
      </c>
      <c r="B8" s="41"/>
      <c r="C8" s="42">
        <v>1</v>
      </c>
      <c r="D8" s="42"/>
      <c r="E8" s="45">
        <f>'C ORDINARIOS 2023'!E3</f>
        <v>992.53</v>
      </c>
      <c r="F8" s="45"/>
      <c r="G8" s="33">
        <f>E8*G11/E11</f>
        <v>1.691320575566686E-2</v>
      </c>
      <c r="I8" s="41" t="s">
        <v>11</v>
      </c>
      <c r="J8" s="41"/>
      <c r="K8" s="42">
        <v>8</v>
      </c>
      <c r="L8" s="42"/>
      <c r="M8" s="40">
        <f>'C ORDINARIOS 2023'!E2+'C ORDINARIOS 2023'!E4+'C ORDINARIOS 2023'!E6+'C ORDINARIOS 2023'!E7+'C ORDINARIOS 2023'!E8+'C ORDINARIOS 2023'!E9+'C ORDINARIOS 2023'!E10+'C ORDINARIOS 2023'!E16+'C ORDINARIOS 2023'!E18+'C ORDINARIOS 2023'!E19</f>
        <v>3127.1099999999997</v>
      </c>
      <c r="N8" s="40"/>
      <c r="O8" s="33">
        <f>M8*O11/M11</f>
        <v>5.3287512569497542E-2</v>
      </c>
    </row>
    <row r="9" spans="1:15">
      <c r="A9" s="41" t="s">
        <v>12</v>
      </c>
      <c r="B9" s="41"/>
      <c r="C9" s="42">
        <v>10</v>
      </c>
      <c r="D9" s="42"/>
      <c r="E9" s="45">
        <f>'CONTRATOS TRLCSP'!H2+'CONTRATOS TRLCSP'!H3+'CONTRATOS TRLCSP'!H4+'CONTRATOS TRLCSP'!H5+'CONTRATOS TRLCSP'!H6+'CONTRATOS TRLCSP'!H7+'CONTRATOS TRLCSP'!H9+'CONTRATOS TRLCSP'!H10+'CONTRATOS TRLCSP'!H11+'CONTRATOS TRLCSP'!H12</f>
        <v>37688.870000000003</v>
      </c>
      <c r="F9" s="45"/>
      <c r="G9" s="33">
        <f>E9*G11/E11</f>
        <v>0.64223712432730506</v>
      </c>
      <c r="I9" s="41" t="s">
        <v>13</v>
      </c>
      <c r="J9" s="41"/>
      <c r="K9" s="42">
        <v>0</v>
      </c>
      <c r="L9" s="42"/>
      <c r="M9" s="43">
        <v>0</v>
      </c>
      <c r="N9" s="43"/>
      <c r="O9" s="33">
        <f>M9*O11/M11</f>
        <v>0</v>
      </c>
    </row>
    <row r="10" spans="1:15">
      <c r="A10" s="41" t="s">
        <v>14</v>
      </c>
      <c r="B10" s="41"/>
      <c r="C10" s="42">
        <v>18</v>
      </c>
      <c r="D10" s="42"/>
      <c r="E10" s="45">
        <f>'C ORDINARIOS 2023'!E29-'C ORDINARIOS 2023'!E3</f>
        <v>15207.689999999999</v>
      </c>
      <c r="F10" s="45"/>
      <c r="G10" s="33">
        <f>E10*G11/E11</f>
        <v>0.25914661525434735</v>
      </c>
      <c r="I10" s="41" t="s">
        <v>10</v>
      </c>
      <c r="J10" s="41"/>
      <c r="K10" s="42">
        <v>1</v>
      </c>
      <c r="L10" s="42"/>
      <c r="M10" s="43">
        <v>992.53</v>
      </c>
      <c r="N10" s="43"/>
      <c r="O10" s="33">
        <f>M10*O11/M11</f>
        <v>1.691320575566686E-2</v>
      </c>
    </row>
    <row r="11" spans="1:15">
      <c r="A11" s="36" t="s">
        <v>15</v>
      </c>
      <c r="B11" s="36"/>
      <c r="C11" s="37">
        <f>SUM(C6:D10)</f>
        <v>30</v>
      </c>
      <c r="D11" s="37"/>
      <c r="E11" s="38">
        <f>SUM(E6:F10)</f>
        <v>58683.729999999996</v>
      </c>
      <c r="F11" s="38"/>
      <c r="G11" s="34">
        <v>1</v>
      </c>
      <c r="I11" s="36" t="s">
        <v>15</v>
      </c>
      <c r="J11" s="36"/>
      <c r="K11" s="37">
        <f>SUM(K6:L10)</f>
        <v>30</v>
      </c>
      <c r="L11" s="37"/>
      <c r="M11" s="39">
        <f>SUM(M6:N10)</f>
        <v>58683.729999999996</v>
      </c>
      <c r="N11" s="39"/>
      <c r="O11" s="34">
        <v>1</v>
      </c>
    </row>
  </sheetData>
  <mergeCells count="43">
    <mergeCell ref="A2:E2"/>
    <mergeCell ref="A5:B5"/>
    <mergeCell ref="C5:D5"/>
    <mergeCell ref="E5:F5"/>
    <mergeCell ref="A6:B6"/>
    <mergeCell ref="C6:D6"/>
    <mergeCell ref="E6:F6"/>
    <mergeCell ref="A7:B7"/>
    <mergeCell ref="A8:B8"/>
    <mergeCell ref="A9:B9"/>
    <mergeCell ref="A10:B10"/>
    <mergeCell ref="C7:D7"/>
    <mergeCell ref="C8:D8"/>
    <mergeCell ref="C9:D9"/>
    <mergeCell ref="C10:D10"/>
    <mergeCell ref="E7:F7"/>
    <mergeCell ref="E8:F8"/>
    <mergeCell ref="E9:F9"/>
    <mergeCell ref="E10:F10"/>
    <mergeCell ref="I5:J5"/>
    <mergeCell ref="I8:J8"/>
    <mergeCell ref="M5:N5"/>
    <mergeCell ref="I6:J6"/>
    <mergeCell ref="K6:L6"/>
    <mergeCell ref="M6:N6"/>
    <mergeCell ref="I7:J7"/>
    <mergeCell ref="K7:L7"/>
    <mergeCell ref="M7:N7"/>
    <mergeCell ref="K5:L5"/>
    <mergeCell ref="M11:N11"/>
    <mergeCell ref="M8:N8"/>
    <mergeCell ref="I9:J9"/>
    <mergeCell ref="K9:L9"/>
    <mergeCell ref="M9:N9"/>
    <mergeCell ref="I10:J10"/>
    <mergeCell ref="K10:L10"/>
    <mergeCell ref="M10:N10"/>
    <mergeCell ref="K8:L8"/>
    <mergeCell ref="A11:B11"/>
    <mergeCell ref="C11:D11"/>
    <mergeCell ref="E11:F11"/>
    <mergeCell ref="I11:J11"/>
    <mergeCell ref="K11:L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D92D0-1460-4421-B10A-E78688159769}">
  <dimension ref="A1:S15"/>
  <sheetViews>
    <sheetView topLeftCell="B1" workbookViewId="0">
      <selection activeCell="A10" sqref="A10"/>
    </sheetView>
  </sheetViews>
  <sheetFormatPr defaultColWidth="11.5703125" defaultRowHeight="14.45"/>
  <cols>
    <col min="1" max="1" width="21" style="26" customWidth="1"/>
    <col min="2" max="2" width="18.28515625" style="26" customWidth="1"/>
    <col min="3" max="3" width="17.85546875" style="26" customWidth="1"/>
    <col min="4" max="4" width="5" style="26" customWidth="1"/>
    <col min="5" max="5" width="5.42578125" style="26" customWidth="1"/>
    <col min="6" max="6" width="50.85546875" style="26" customWidth="1"/>
    <col min="7" max="7" width="8.7109375" style="26" customWidth="1"/>
    <col min="8" max="8" width="11.7109375" style="26" customWidth="1"/>
    <col min="9" max="9" width="11.42578125" style="26" customWidth="1"/>
    <col min="10" max="10" width="8.42578125" style="26" customWidth="1"/>
    <col min="11" max="11" width="6.5703125" style="26" customWidth="1"/>
    <col min="12" max="12" width="12.28515625" style="26" customWidth="1"/>
    <col min="13" max="13" width="9.42578125" style="26" customWidth="1"/>
    <col min="14" max="14" width="7.42578125" style="26" customWidth="1"/>
    <col min="15" max="15" width="8.7109375" style="26" customWidth="1"/>
    <col min="16" max="16" width="11.28515625" style="26" customWidth="1"/>
    <col min="17" max="17" width="10" style="26" customWidth="1"/>
    <col min="18" max="18" width="14.42578125" style="26" customWidth="1"/>
    <col min="19" max="19" width="7.5703125" style="26" customWidth="1"/>
    <col min="20" max="37" width="25" style="26" customWidth="1"/>
    <col min="38" max="16384" width="11.5703125" style="26"/>
  </cols>
  <sheetData>
    <row r="1" spans="1:19" ht="57.6">
      <c r="A1" s="24" t="s">
        <v>16</v>
      </c>
      <c r="B1" s="24" t="s">
        <v>17</v>
      </c>
      <c r="C1" s="24" t="s">
        <v>18</v>
      </c>
      <c r="D1" s="24" t="s">
        <v>19</v>
      </c>
      <c r="E1" s="25" t="s">
        <v>20</v>
      </c>
      <c r="F1" s="24" t="s">
        <v>21</v>
      </c>
      <c r="G1" s="25" t="s">
        <v>22</v>
      </c>
      <c r="H1" s="25" t="s">
        <v>23</v>
      </c>
      <c r="I1" s="25" t="s">
        <v>24</v>
      </c>
      <c r="J1" s="25" t="s">
        <v>25</v>
      </c>
      <c r="K1" s="24" t="s">
        <v>26</v>
      </c>
      <c r="L1" s="24" t="s">
        <v>27</v>
      </c>
      <c r="M1" s="24" t="s">
        <v>28</v>
      </c>
      <c r="N1" s="25" t="s">
        <v>29</v>
      </c>
      <c r="O1" s="25" t="s">
        <v>30</v>
      </c>
      <c r="P1" s="25" t="s">
        <v>31</v>
      </c>
      <c r="Q1" s="25" t="s">
        <v>32</v>
      </c>
      <c r="R1" s="25" t="s">
        <v>33</v>
      </c>
      <c r="S1" s="24" t="s">
        <v>34</v>
      </c>
    </row>
    <row r="2" spans="1:19" ht="57.6">
      <c r="A2" s="27" t="s">
        <v>35</v>
      </c>
      <c r="B2" s="27" t="s">
        <v>36</v>
      </c>
      <c r="C2" s="27" t="s">
        <v>36</v>
      </c>
      <c r="D2" s="27" t="s">
        <v>37</v>
      </c>
      <c r="E2" s="27" t="s">
        <v>38</v>
      </c>
      <c r="F2" s="28" t="s">
        <v>39</v>
      </c>
      <c r="G2" s="29" t="s">
        <v>40</v>
      </c>
      <c r="H2" s="29" t="s">
        <v>41</v>
      </c>
      <c r="I2" s="29" t="s">
        <v>40</v>
      </c>
      <c r="J2" s="29" t="s">
        <v>42</v>
      </c>
      <c r="K2" s="27" t="s">
        <v>43</v>
      </c>
      <c r="L2" s="30">
        <v>1</v>
      </c>
      <c r="M2" s="29" t="s">
        <v>44</v>
      </c>
      <c r="N2" s="27" t="s">
        <v>38</v>
      </c>
      <c r="O2" s="27" t="s">
        <v>45</v>
      </c>
      <c r="P2" s="27" t="s">
        <v>46</v>
      </c>
      <c r="Q2" s="27" t="s">
        <v>47</v>
      </c>
      <c r="R2" s="27" t="s">
        <v>48</v>
      </c>
      <c r="S2" s="27" t="s">
        <v>38</v>
      </c>
    </row>
    <row r="3" spans="1:19" ht="28.9">
      <c r="A3" s="27" t="s">
        <v>49</v>
      </c>
      <c r="B3" s="27" t="s">
        <v>50</v>
      </c>
      <c r="C3" s="27" t="s">
        <v>50</v>
      </c>
      <c r="D3" s="27" t="s">
        <v>37</v>
      </c>
      <c r="E3" s="27" t="s">
        <v>38</v>
      </c>
      <c r="F3" s="28" t="s">
        <v>51</v>
      </c>
      <c r="G3" s="29" t="s">
        <v>40</v>
      </c>
      <c r="H3" s="29" t="s">
        <v>52</v>
      </c>
      <c r="I3" s="29" t="s">
        <v>40</v>
      </c>
      <c r="J3" s="29" t="s">
        <v>53</v>
      </c>
      <c r="K3" s="27" t="s">
        <v>43</v>
      </c>
      <c r="L3" s="30">
        <v>1</v>
      </c>
      <c r="M3" s="29" t="s">
        <v>54</v>
      </c>
      <c r="N3" s="27" t="s">
        <v>38</v>
      </c>
      <c r="O3" s="27" t="s">
        <v>45</v>
      </c>
      <c r="P3" s="27" t="s">
        <v>46</v>
      </c>
      <c r="Q3" s="27" t="s">
        <v>47</v>
      </c>
      <c r="R3" s="27" t="s">
        <v>48</v>
      </c>
      <c r="S3" s="27" t="s">
        <v>38</v>
      </c>
    </row>
    <row r="4" spans="1:19" ht="28.9">
      <c r="A4" s="27" t="s">
        <v>55</v>
      </c>
      <c r="B4" s="27" t="s">
        <v>56</v>
      </c>
      <c r="C4" s="27" t="s">
        <v>56</v>
      </c>
      <c r="D4" s="27" t="s">
        <v>37</v>
      </c>
      <c r="E4" s="27" t="s">
        <v>38</v>
      </c>
      <c r="F4" s="28" t="s">
        <v>57</v>
      </c>
      <c r="G4" s="29" t="s">
        <v>40</v>
      </c>
      <c r="H4" s="29" t="s">
        <v>41</v>
      </c>
      <c r="I4" s="29" t="s">
        <v>40</v>
      </c>
      <c r="J4" s="29" t="s">
        <v>58</v>
      </c>
      <c r="K4" s="27" t="s">
        <v>43</v>
      </c>
      <c r="L4" s="30">
        <v>1</v>
      </c>
      <c r="M4" s="29" t="s">
        <v>44</v>
      </c>
      <c r="N4" s="27" t="s">
        <v>38</v>
      </c>
      <c r="O4" s="27" t="s">
        <v>45</v>
      </c>
      <c r="P4" s="27" t="s">
        <v>46</v>
      </c>
      <c r="Q4" s="27" t="s">
        <v>47</v>
      </c>
      <c r="R4" s="27" t="s">
        <v>48</v>
      </c>
      <c r="S4" s="27" t="s">
        <v>38</v>
      </c>
    </row>
    <row r="5" spans="1:19" ht="57.6">
      <c r="A5" s="27" t="s">
        <v>59</v>
      </c>
      <c r="B5" s="27" t="s">
        <v>60</v>
      </c>
      <c r="C5" s="27" t="s">
        <v>60</v>
      </c>
      <c r="D5" s="27" t="s">
        <v>37</v>
      </c>
      <c r="E5" s="27" t="s">
        <v>38</v>
      </c>
      <c r="F5" s="28" t="s">
        <v>61</v>
      </c>
      <c r="G5" s="29" t="s">
        <v>40</v>
      </c>
      <c r="H5" s="29" t="s">
        <v>62</v>
      </c>
      <c r="I5" s="29" t="s">
        <v>40</v>
      </c>
      <c r="J5" s="29" t="s">
        <v>58</v>
      </c>
      <c r="K5" s="27" t="s">
        <v>43</v>
      </c>
      <c r="L5" s="30">
        <v>1</v>
      </c>
      <c r="M5" s="29" t="s">
        <v>63</v>
      </c>
      <c r="N5" s="27" t="s">
        <v>38</v>
      </c>
      <c r="O5" s="27" t="s">
        <v>45</v>
      </c>
      <c r="P5" s="27" t="s">
        <v>46</v>
      </c>
      <c r="Q5" s="27" t="s">
        <v>47</v>
      </c>
      <c r="R5" s="27" t="s">
        <v>48</v>
      </c>
      <c r="S5" s="27" t="s">
        <v>38</v>
      </c>
    </row>
    <row r="6" spans="1:19" ht="28.9">
      <c r="A6" s="27" t="s">
        <v>64</v>
      </c>
      <c r="B6" s="27" t="s">
        <v>65</v>
      </c>
      <c r="C6" s="27" t="s">
        <v>65</v>
      </c>
      <c r="D6" s="27" t="s">
        <v>37</v>
      </c>
      <c r="E6" s="27" t="s">
        <v>38</v>
      </c>
      <c r="F6" s="28" t="s">
        <v>66</v>
      </c>
      <c r="G6" s="29" t="s">
        <v>40</v>
      </c>
      <c r="H6" s="29" t="s">
        <v>67</v>
      </c>
      <c r="I6" s="29" t="s">
        <v>40</v>
      </c>
      <c r="J6" s="29" t="s">
        <v>53</v>
      </c>
      <c r="K6" s="27" t="s">
        <v>43</v>
      </c>
      <c r="L6" s="30">
        <v>1</v>
      </c>
      <c r="M6" s="29" t="s">
        <v>40</v>
      </c>
      <c r="N6" s="27" t="s">
        <v>38</v>
      </c>
      <c r="O6" s="27" t="s">
        <v>45</v>
      </c>
      <c r="P6" s="27" t="s">
        <v>46</v>
      </c>
      <c r="Q6" s="27" t="s">
        <v>47</v>
      </c>
      <c r="R6" s="27" t="s">
        <v>48</v>
      </c>
      <c r="S6" s="27" t="s">
        <v>38</v>
      </c>
    </row>
    <row r="7" spans="1:19" ht="28.9">
      <c r="A7" s="27" t="s">
        <v>68</v>
      </c>
      <c r="B7" s="27" t="s">
        <v>69</v>
      </c>
      <c r="C7" s="27" t="s">
        <v>69</v>
      </c>
      <c r="D7" s="27" t="s">
        <v>37</v>
      </c>
      <c r="E7" s="27" t="s">
        <v>38</v>
      </c>
      <c r="F7" s="28" t="s">
        <v>70</v>
      </c>
      <c r="G7" s="29" t="s">
        <v>40</v>
      </c>
      <c r="H7" s="29" t="s">
        <v>71</v>
      </c>
      <c r="I7" s="29" t="s">
        <v>40</v>
      </c>
      <c r="J7" s="29" t="s">
        <v>58</v>
      </c>
      <c r="K7" s="27" t="s">
        <v>43</v>
      </c>
      <c r="L7" s="30">
        <v>1</v>
      </c>
      <c r="M7" s="29" t="s">
        <v>72</v>
      </c>
      <c r="N7" s="27" t="s">
        <v>38</v>
      </c>
      <c r="O7" s="27" t="s">
        <v>45</v>
      </c>
      <c r="P7" s="27" t="s">
        <v>46</v>
      </c>
      <c r="Q7" s="27" t="s">
        <v>47</v>
      </c>
      <c r="R7" s="27" t="s">
        <v>48</v>
      </c>
      <c r="S7" s="27" t="s">
        <v>38</v>
      </c>
    </row>
    <row r="8" spans="1:19" ht="28.9">
      <c r="A8" s="27" t="s">
        <v>73</v>
      </c>
      <c r="B8" s="27" t="s">
        <v>74</v>
      </c>
      <c r="C8" s="27" t="s">
        <v>75</v>
      </c>
      <c r="D8" s="27" t="s">
        <v>37</v>
      </c>
      <c r="E8" s="27" t="s">
        <v>38</v>
      </c>
      <c r="F8" s="28" t="s">
        <v>76</v>
      </c>
      <c r="G8" s="29" t="s">
        <v>77</v>
      </c>
      <c r="H8" s="29" t="s">
        <v>78</v>
      </c>
      <c r="I8" s="29" t="s">
        <v>79</v>
      </c>
      <c r="J8" s="29" t="s">
        <v>53</v>
      </c>
      <c r="K8" s="27" t="s">
        <v>43</v>
      </c>
      <c r="L8" s="30">
        <v>1</v>
      </c>
      <c r="M8" s="29" t="s">
        <v>80</v>
      </c>
      <c r="N8" s="27" t="s">
        <v>38</v>
      </c>
      <c r="O8" s="27" t="s">
        <v>45</v>
      </c>
      <c r="P8" s="27" t="s">
        <v>46</v>
      </c>
      <c r="Q8" s="27" t="s">
        <v>47</v>
      </c>
      <c r="R8" s="28" t="s">
        <v>81</v>
      </c>
      <c r="S8" s="27" t="s">
        <v>38</v>
      </c>
    </row>
    <row r="9" spans="1:19" ht="28.9">
      <c r="A9" s="27" t="s">
        <v>82</v>
      </c>
      <c r="B9" s="27" t="s">
        <v>83</v>
      </c>
      <c r="C9" s="27" t="s">
        <v>83</v>
      </c>
      <c r="D9" s="27" t="s">
        <v>37</v>
      </c>
      <c r="E9" s="27" t="s">
        <v>38</v>
      </c>
      <c r="F9" s="28" t="s">
        <v>84</v>
      </c>
      <c r="G9" s="29" t="s">
        <v>40</v>
      </c>
      <c r="H9" s="29" t="s">
        <v>85</v>
      </c>
      <c r="I9" s="29" t="s">
        <v>40</v>
      </c>
      <c r="J9" s="29" t="s">
        <v>53</v>
      </c>
      <c r="K9" s="27" t="s">
        <v>43</v>
      </c>
      <c r="L9" s="30">
        <v>1</v>
      </c>
      <c r="M9" s="29" t="s">
        <v>86</v>
      </c>
      <c r="N9" s="27" t="s">
        <v>38</v>
      </c>
      <c r="O9" s="27" t="s">
        <v>45</v>
      </c>
      <c r="P9" s="27" t="s">
        <v>46</v>
      </c>
      <c r="Q9" s="27" t="s">
        <v>47</v>
      </c>
      <c r="R9" s="27" t="s">
        <v>48</v>
      </c>
      <c r="S9" s="27" t="s">
        <v>38</v>
      </c>
    </row>
    <row r="10" spans="1:19" ht="28.9">
      <c r="A10" s="27" t="s">
        <v>87</v>
      </c>
      <c r="B10" s="27" t="s">
        <v>88</v>
      </c>
      <c r="C10" s="27" t="s">
        <v>88</v>
      </c>
      <c r="D10" s="27" t="s">
        <v>37</v>
      </c>
      <c r="E10" s="27" t="s">
        <v>38</v>
      </c>
      <c r="F10" s="28" t="s">
        <v>89</v>
      </c>
      <c r="G10" s="29" t="s">
        <v>40</v>
      </c>
      <c r="H10" s="29" t="s">
        <v>52</v>
      </c>
      <c r="I10" s="29" t="s">
        <v>40</v>
      </c>
      <c r="J10" s="29" t="s">
        <v>58</v>
      </c>
      <c r="K10" s="27" t="s">
        <v>43</v>
      </c>
      <c r="L10" s="30">
        <v>1</v>
      </c>
      <c r="M10" s="29" t="s">
        <v>54</v>
      </c>
      <c r="N10" s="27" t="s">
        <v>38</v>
      </c>
      <c r="O10" s="27" t="s">
        <v>45</v>
      </c>
      <c r="P10" s="27" t="s">
        <v>46</v>
      </c>
      <c r="Q10" s="27" t="s">
        <v>47</v>
      </c>
      <c r="R10" s="27" t="s">
        <v>48</v>
      </c>
      <c r="S10" s="27" t="s">
        <v>38</v>
      </c>
    </row>
    <row r="11" spans="1:19" ht="72">
      <c r="A11" s="27" t="s">
        <v>90</v>
      </c>
      <c r="B11" s="27" t="s">
        <v>91</v>
      </c>
      <c r="C11" s="27" t="s">
        <v>91</v>
      </c>
      <c r="D11" s="27" t="s">
        <v>37</v>
      </c>
      <c r="E11" s="27" t="s">
        <v>38</v>
      </c>
      <c r="F11" s="28" t="s">
        <v>92</v>
      </c>
      <c r="G11" s="29" t="s">
        <v>40</v>
      </c>
      <c r="H11" s="29" t="s">
        <v>93</v>
      </c>
      <c r="I11" s="29" t="s">
        <v>40</v>
      </c>
      <c r="J11" s="29" t="s">
        <v>58</v>
      </c>
      <c r="K11" s="27" t="s">
        <v>43</v>
      </c>
      <c r="L11" s="30">
        <v>1</v>
      </c>
      <c r="M11" s="29" t="s">
        <v>94</v>
      </c>
      <c r="N11" s="27" t="s">
        <v>38</v>
      </c>
      <c r="O11" s="27" t="s">
        <v>45</v>
      </c>
      <c r="P11" s="27" t="s">
        <v>46</v>
      </c>
      <c r="Q11" s="27" t="s">
        <v>47</v>
      </c>
      <c r="R11" s="27" t="s">
        <v>48</v>
      </c>
      <c r="S11" s="27" t="s">
        <v>38</v>
      </c>
    </row>
    <row r="12" spans="1:19" ht="43.15">
      <c r="A12" s="27" t="s">
        <v>95</v>
      </c>
      <c r="B12" s="27" t="s">
        <v>96</v>
      </c>
      <c r="C12" s="27" t="s">
        <v>96</v>
      </c>
      <c r="D12" s="27" t="s">
        <v>37</v>
      </c>
      <c r="E12" s="27" t="s">
        <v>38</v>
      </c>
      <c r="F12" s="28" t="s">
        <v>97</v>
      </c>
      <c r="G12" s="29" t="s">
        <v>40</v>
      </c>
      <c r="H12" s="29" t="s">
        <v>98</v>
      </c>
      <c r="I12" s="29" t="s">
        <v>40</v>
      </c>
      <c r="J12" s="29" t="s">
        <v>99</v>
      </c>
      <c r="K12" s="27" t="s">
        <v>43</v>
      </c>
      <c r="L12" s="30">
        <v>1</v>
      </c>
      <c r="M12" s="29" t="s">
        <v>100</v>
      </c>
      <c r="N12" s="27" t="s">
        <v>38</v>
      </c>
      <c r="O12" s="27" t="s">
        <v>45</v>
      </c>
      <c r="P12" s="27" t="s">
        <v>46</v>
      </c>
      <c r="Q12" s="27" t="s">
        <v>47</v>
      </c>
      <c r="R12" s="27" t="s">
        <v>48</v>
      </c>
      <c r="S12" s="27" t="s">
        <v>38</v>
      </c>
    </row>
    <row r="15" spans="1:19">
      <c r="H15" s="31"/>
    </row>
  </sheetData>
  <pageMargins left="0.70866141732283472" right="0.70866141732283472" top="0.74803149606299213" bottom="0.74803149606299213" header="0.31496062992125984" footer="0.31496062992125984"/>
  <pageSetup paperSize="8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57B3F-231D-4FB1-B298-69C625B4AF4B}">
  <dimension ref="A1:F12"/>
  <sheetViews>
    <sheetView workbookViewId="0">
      <selection sqref="A1:F12"/>
    </sheetView>
  </sheetViews>
  <sheetFormatPr defaultColWidth="11.5703125" defaultRowHeight="14.45"/>
  <cols>
    <col min="1" max="1" width="25" style="26" customWidth="1"/>
    <col min="2" max="2" width="12.28515625" style="26" customWidth="1"/>
    <col min="3" max="3" width="7.140625" style="26" customWidth="1"/>
    <col min="4" max="4" width="42.28515625" style="26" customWidth="1"/>
    <col min="5" max="5" width="12.7109375" style="26" customWidth="1"/>
    <col min="6" max="6" width="10.28515625" style="26" customWidth="1"/>
    <col min="7" max="11" width="25" style="26" customWidth="1"/>
    <col min="12" max="16384" width="11.5703125" style="26"/>
  </cols>
  <sheetData>
    <row r="1" spans="1:6">
      <c r="A1" s="32" t="s">
        <v>101</v>
      </c>
      <c r="B1" s="32" t="s">
        <v>102</v>
      </c>
      <c r="C1" s="32" t="s">
        <v>103</v>
      </c>
      <c r="D1" s="32" t="s">
        <v>104</v>
      </c>
      <c r="E1" s="32" t="s">
        <v>105</v>
      </c>
      <c r="F1" s="32" t="s">
        <v>106</v>
      </c>
    </row>
    <row r="2" spans="1:6">
      <c r="A2" s="27" t="s">
        <v>35</v>
      </c>
      <c r="B2" s="27" t="s">
        <v>107</v>
      </c>
      <c r="C2" s="27" t="s">
        <v>37</v>
      </c>
      <c r="D2" s="27" t="s">
        <v>108</v>
      </c>
      <c r="E2" s="27" t="s">
        <v>37</v>
      </c>
      <c r="F2" s="30">
        <v>0</v>
      </c>
    </row>
    <row r="3" spans="1:6">
      <c r="A3" s="27" t="s">
        <v>49</v>
      </c>
      <c r="B3" s="27" t="s">
        <v>109</v>
      </c>
      <c r="C3" s="27" t="s">
        <v>37</v>
      </c>
      <c r="D3" s="27" t="s">
        <v>110</v>
      </c>
      <c r="E3" s="27" t="s">
        <v>37</v>
      </c>
      <c r="F3" s="30">
        <v>0</v>
      </c>
    </row>
    <row r="4" spans="1:6">
      <c r="A4" s="27" t="s">
        <v>55</v>
      </c>
      <c r="B4" s="27" t="s">
        <v>111</v>
      </c>
      <c r="C4" s="27" t="s">
        <v>37</v>
      </c>
      <c r="D4" s="27" t="s">
        <v>112</v>
      </c>
      <c r="E4" s="27" t="s">
        <v>37</v>
      </c>
      <c r="F4" s="30">
        <v>0</v>
      </c>
    </row>
    <row r="5" spans="1:6">
      <c r="A5" s="27" t="s">
        <v>59</v>
      </c>
      <c r="B5" s="27" t="s">
        <v>113</v>
      </c>
      <c r="C5" s="27" t="s">
        <v>37</v>
      </c>
      <c r="D5" s="27" t="s">
        <v>114</v>
      </c>
      <c r="E5" s="27" t="s">
        <v>37</v>
      </c>
      <c r="F5" s="30">
        <v>0</v>
      </c>
    </row>
    <row r="6" spans="1:6">
      <c r="A6" s="27" t="s">
        <v>64</v>
      </c>
      <c r="B6" s="27" t="s">
        <v>115</v>
      </c>
      <c r="C6" s="27" t="s">
        <v>37</v>
      </c>
      <c r="D6" s="27" t="s">
        <v>116</v>
      </c>
      <c r="E6" s="27" t="s">
        <v>37</v>
      </c>
      <c r="F6" s="30">
        <v>0</v>
      </c>
    </row>
    <row r="7" spans="1:6">
      <c r="A7" s="27" t="s">
        <v>68</v>
      </c>
      <c r="B7" s="27" t="s">
        <v>117</v>
      </c>
      <c r="C7" s="27" t="s">
        <v>37</v>
      </c>
      <c r="D7" s="27" t="s">
        <v>118</v>
      </c>
      <c r="E7" s="27" t="s">
        <v>37</v>
      </c>
      <c r="F7" s="30">
        <v>0</v>
      </c>
    </row>
    <row r="8" spans="1:6">
      <c r="A8" s="27" t="s">
        <v>73</v>
      </c>
      <c r="B8" s="27" t="s">
        <v>119</v>
      </c>
      <c r="C8" s="27" t="s">
        <v>37</v>
      </c>
      <c r="D8" s="27" t="s">
        <v>120</v>
      </c>
      <c r="E8" s="27" t="s">
        <v>37</v>
      </c>
      <c r="F8" s="30">
        <v>0</v>
      </c>
    </row>
    <row r="9" spans="1:6">
      <c r="A9" s="27" t="s">
        <v>82</v>
      </c>
      <c r="B9" s="27" t="s">
        <v>121</v>
      </c>
      <c r="C9" s="27" t="s">
        <v>37</v>
      </c>
      <c r="D9" s="27" t="s">
        <v>122</v>
      </c>
      <c r="E9" s="27" t="s">
        <v>37</v>
      </c>
      <c r="F9" s="30">
        <v>0</v>
      </c>
    </row>
    <row r="10" spans="1:6">
      <c r="A10" s="27" t="s">
        <v>87</v>
      </c>
      <c r="B10" s="27" t="s">
        <v>109</v>
      </c>
      <c r="C10" s="27" t="s">
        <v>37</v>
      </c>
      <c r="D10" s="27" t="s">
        <v>110</v>
      </c>
      <c r="E10" s="27" t="s">
        <v>37</v>
      </c>
      <c r="F10" s="30">
        <v>0</v>
      </c>
    </row>
    <row r="11" spans="1:6">
      <c r="A11" s="27" t="s">
        <v>90</v>
      </c>
      <c r="B11" s="27" t="s">
        <v>111</v>
      </c>
      <c r="C11" s="27" t="s">
        <v>37</v>
      </c>
      <c r="D11" s="27" t="s">
        <v>112</v>
      </c>
      <c r="E11" s="27" t="s">
        <v>37</v>
      </c>
      <c r="F11" s="30">
        <v>0</v>
      </c>
    </row>
    <row r="12" spans="1:6">
      <c r="A12" s="27" t="s">
        <v>95</v>
      </c>
      <c r="B12" s="27" t="s">
        <v>107</v>
      </c>
      <c r="C12" s="27" t="s">
        <v>37</v>
      </c>
      <c r="D12" s="27" t="s">
        <v>108</v>
      </c>
      <c r="E12" s="27" t="s">
        <v>37</v>
      </c>
      <c r="F12" s="30">
        <v>0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8C66C-6712-498F-9669-410DA4730D69}">
  <dimension ref="A1:N29"/>
  <sheetViews>
    <sheetView workbookViewId="0">
      <selection activeCell="E13" sqref="E13"/>
    </sheetView>
  </sheetViews>
  <sheetFormatPr defaultColWidth="11.5703125" defaultRowHeight="13.15"/>
  <cols>
    <col min="1" max="16384" width="11.5703125" style="2"/>
  </cols>
  <sheetData>
    <row r="1" spans="1:13">
      <c r="A1" s="1" t="s">
        <v>16</v>
      </c>
      <c r="B1" s="1" t="s">
        <v>17</v>
      </c>
      <c r="C1" s="1" t="s">
        <v>18</v>
      </c>
      <c r="D1" s="1" t="s">
        <v>21</v>
      </c>
      <c r="E1" s="1" t="s">
        <v>123</v>
      </c>
      <c r="F1" s="1" t="s">
        <v>124</v>
      </c>
      <c r="G1" s="1" t="s">
        <v>28</v>
      </c>
      <c r="H1" s="1" t="s">
        <v>125</v>
      </c>
      <c r="I1" s="1" t="s">
        <v>126</v>
      </c>
      <c r="J1" s="1" t="s">
        <v>127</v>
      </c>
      <c r="K1" s="1" t="s">
        <v>128</v>
      </c>
      <c r="L1" s="1" t="s">
        <v>129</v>
      </c>
      <c r="M1" s="1" t="s">
        <v>130</v>
      </c>
    </row>
    <row r="2" spans="1:13" ht="66">
      <c r="A2" s="1"/>
      <c r="B2" s="1"/>
      <c r="C2" s="1"/>
      <c r="D2" s="3" t="s">
        <v>131</v>
      </c>
      <c r="E2" s="4">
        <v>204</v>
      </c>
      <c r="F2" s="5"/>
      <c r="G2" s="6"/>
      <c r="H2" s="7" t="s">
        <v>132</v>
      </c>
      <c r="I2" s="7" t="s">
        <v>46</v>
      </c>
      <c r="J2" s="5"/>
      <c r="K2" s="5"/>
      <c r="L2" s="8" t="s">
        <v>133</v>
      </c>
      <c r="M2" s="7" t="s">
        <v>37</v>
      </c>
    </row>
    <row r="3" spans="1:13" ht="26.45">
      <c r="A3" s="1"/>
      <c r="B3" s="1"/>
      <c r="C3" s="1"/>
      <c r="D3" s="3" t="s">
        <v>134</v>
      </c>
      <c r="E3" s="4">
        <v>992.53</v>
      </c>
      <c r="F3" s="5"/>
      <c r="G3" s="6"/>
      <c r="H3" s="7"/>
      <c r="I3" s="7"/>
      <c r="J3" s="5"/>
      <c r="K3" s="5"/>
      <c r="L3" s="8" t="s">
        <v>135</v>
      </c>
      <c r="M3" s="7"/>
    </row>
    <row r="4" spans="1:13" ht="52.9">
      <c r="A4" s="1"/>
      <c r="B4" s="1"/>
      <c r="C4" s="1"/>
      <c r="D4" s="3" t="s">
        <v>136</v>
      </c>
      <c r="E4" s="9">
        <v>468.5</v>
      </c>
      <c r="F4" s="5"/>
      <c r="G4" s="9"/>
      <c r="H4" s="7" t="s">
        <v>137</v>
      </c>
      <c r="I4" s="7"/>
      <c r="J4" s="5"/>
      <c r="K4" s="7" t="s">
        <v>138</v>
      </c>
      <c r="L4" s="3" t="s">
        <v>139</v>
      </c>
      <c r="M4" s="7" t="s">
        <v>37</v>
      </c>
    </row>
    <row r="5" spans="1:13" ht="52.9">
      <c r="A5" s="1"/>
      <c r="B5" s="1"/>
      <c r="C5" s="1"/>
      <c r="D5" s="3" t="s">
        <v>136</v>
      </c>
      <c r="E5" s="9"/>
      <c r="F5" s="5"/>
      <c r="G5" s="9"/>
      <c r="H5" s="7" t="s">
        <v>137</v>
      </c>
      <c r="I5" s="7"/>
      <c r="J5" s="5"/>
      <c r="K5" s="7"/>
      <c r="L5" s="3" t="s">
        <v>140</v>
      </c>
      <c r="M5" s="7"/>
    </row>
    <row r="6" spans="1:13" ht="66">
      <c r="A6" s="1"/>
      <c r="B6" s="1"/>
      <c r="C6" s="1"/>
      <c r="D6" s="3" t="s">
        <v>141</v>
      </c>
      <c r="E6" s="9">
        <v>722.23</v>
      </c>
      <c r="F6" s="5"/>
      <c r="G6" s="9"/>
      <c r="H6" s="7" t="s">
        <v>137</v>
      </c>
      <c r="I6" s="7"/>
      <c r="J6" s="5"/>
      <c r="K6" s="7" t="s">
        <v>142</v>
      </c>
      <c r="L6" s="3" t="s">
        <v>143</v>
      </c>
      <c r="M6" s="7" t="s">
        <v>37</v>
      </c>
    </row>
    <row r="7" spans="1:13" ht="39.6">
      <c r="A7" s="5"/>
      <c r="B7" s="5"/>
      <c r="C7" s="5"/>
      <c r="D7" s="3" t="s">
        <v>144</v>
      </c>
      <c r="E7" s="9">
        <v>179</v>
      </c>
      <c r="F7" s="5"/>
      <c r="G7" s="9"/>
      <c r="H7" s="7" t="s">
        <v>137</v>
      </c>
      <c r="I7" s="7"/>
      <c r="J7" s="5"/>
      <c r="K7" s="7"/>
      <c r="L7" s="3" t="s">
        <v>145</v>
      </c>
      <c r="M7" s="7"/>
    </row>
    <row r="8" spans="1:13" ht="39.6">
      <c r="A8" s="5"/>
      <c r="B8" s="5"/>
      <c r="C8" s="5"/>
      <c r="D8" s="3" t="s">
        <v>146</v>
      </c>
      <c r="E8" s="9">
        <v>273.74</v>
      </c>
      <c r="F8" s="5"/>
      <c r="G8" s="9"/>
      <c r="H8" s="7" t="s">
        <v>137</v>
      </c>
      <c r="I8" s="7"/>
      <c r="J8" s="5"/>
      <c r="K8" s="7"/>
      <c r="L8" s="3" t="s">
        <v>147</v>
      </c>
      <c r="M8" s="7"/>
    </row>
    <row r="9" spans="1:13" ht="26.45">
      <c r="A9" s="1"/>
      <c r="B9" s="1"/>
      <c r="C9" s="1"/>
      <c r="D9" s="3" t="s">
        <v>148</v>
      </c>
      <c r="E9" s="9">
        <v>15.25</v>
      </c>
      <c r="F9" s="5"/>
      <c r="G9" s="9"/>
      <c r="H9" s="7" t="s">
        <v>137</v>
      </c>
      <c r="I9" s="7" t="s">
        <v>46</v>
      </c>
      <c r="J9" s="5"/>
      <c r="K9" s="7"/>
      <c r="L9" s="3" t="s">
        <v>149</v>
      </c>
      <c r="M9" s="7"/>
    </row>
    <row r="10" spans="1:13" ht="52.9">
      <c r="A10" s="1"/>
      <c r="B10" s="1"/>
      <c r="C10" s="1"/>
      <c r="D10" s="3" t="s">
        <v>150</v>
      </c>
      <c r="E10" s="9">
        <v>406.46</v>
      </c>
      <c r="F10" s="5"/>
      <c r="G10" s="9"/>
      <c r="H10" s="7" t="s">
        <v>137</v>
      </c>
      <c r="I10" s="7" t="s">
        <v>46</v>
      </c>
      <c r="J10" s="5"/>
      <c r="K10" s="7"/>
      <c r="L10" s="3" t="s">
        <v>151</v>
      </c>
      <c r="M10" s="7" t="s">
        <v>37</v>
      </c>
    </row>
    <row r="11" spans="1:13">
      <c r="A11" s="10"/>
      <c r="B11" s="11"/>
      <c r="C11" s="11"/>
      <c r="D11" s="3"/>
      <c r="E11" s="9"/>
      <c r="F11" s="7"/>
      <c r="G11" s="9"/>
      <c r="H11" s="7"/>
      <c r="I11" s="12"/>
      <c r="J11" s="7"/>
      <c r="K11" s="7"/>
      <c r="L11" s="3" t="s">
        <v>152</v>
      </c>
      <c r="M11" s="7"/>
    </row>
    <row r="12" spans="1:13" ht="52.9">
      <c r="A12" s="1"/>
      <c r="B12" s="13"/>
      <c r="C12" s="13"/>
      <c r="D12" s="3" t="s">
        <v>153</v>
      </c>
      <c r="E12" s="9">
        <v>425.86</v>
      </c>
      <c r="F12" s="5"/>
      <c r="G12" s="9"/>
      <c r="H12" s="7" t="s">
        <v>132</v>
      </c>
      <c r="I12" s="7" t="s">
        <v>46</v>
      </c>
      <c r="J12" s="5"/>
      <c r="K12" s="7" t="s">
        <v>154</v>
      </c>
      <c r="L12" s="3" t="s">
        <v>155</v>
      </c>
      <c r="M12" s="7" t="s">
        <v>37</v>
      </c>
    </row>
    <row r="13" spans="1:13" ht="66">
      <c r="A13" s="1"/>
      <c r="B13" s="1"/>
      <c r="C13" s="1"/>
      <c r="D13" s="3" t="s">
        <v>156</v>
      </c>
      <c r="E13" s="9">
        <v>164.12</v>
      </c>
      <c r="F13" s="5"/>
      <c r="G13" s="9"/>
      <c r="H13" s="7" t="s">
        <v>132</v>
      </c>
      <c r="I13" s="7" t="s">
        <v>46</v>
      </c>
      <c r="J13" s="5"/>
      <c r="K13" s="7" t="s">
        <v>157</v>
      </c>
      <c r="L13" s="3" t="s">
        <v>158</v>
      </c>
      <c r="M13" s="7" t="s">
        <v>37</v>
      </c>
    </row>
    <row r="14" spans="1:13" ht="39.6">
      <c r="A14" s="1"/>
      <c r="B14" s="1"/>
      <c r="C14" s="1"/>
      <c r="D14" s="3" t="s">
        <v>159</v>
      </c>
      <c r="E14" s="9">
        <v>790.78</v>
      </c>
      <c r="F14" s="5"/>
      <c r="G14" s="9"/>
      <c r="H14" s="7" t="s">
        <v>132</v>
      </c>
      <c r="I14" s="7" t="s">
        <v>46</v>
      </c>
      <c r="J14" s="5"/>
      <c r="K14" s="7"/>
      <c r="L14" s="3" t="s">
        <v>160</v>
      </c>
      <c r="M14" s="7" t="s">
        <v>37</v>
      </c>
    </row>
    <row r="15" spans="1:13" ht="39.6">
      <c r="A15" s="1"/>
      <c r="B15" s="1"/>
      <c r="C15" s="1"/>
      <c r="D15" s="3" t="s">
        <v>159</v>
      </c>
      <c r="E15" s="9">
        <v>3151.43</v>
      </c>
      <c r="F15" s="5"/>
      <c r="G15" s="9"/>
      <c r="H15" s="7" t="s">
        <v>132</v>
      </c>
      <c r="I15" s="7" t="s">
        <v>46</v>
      </c>
      <c r="J15" s="5"/>
      <c r="K15" s="7"/>
      <c r="L15" s="3" t="s">
        <v>161</v>
      </c>
      <c r="M15" s="7" t="s">
        <v>37</v>
      </c>
    </row>
    <row r="16" spans="1:13" ht="52.9">
      <c r="A16" s="1"/>
      <c r="B16" s="1"/>
      <c r="C16" s="1"/>
      <c r="D16" s="3" t="s">
        <v>162</v>
      </c>
      <c r="E16" s="9">
        <v>217.45</v>
      </c>
      <c r="F16" s="5"/>
      <c r="G16" s="9"/>
      <c r="H16" s="7" t="s">
        <v>137</v>
      </c>
      <c r="I16" s="7" t="s">
        <v>46</v>
      </c>
      <c r="J16" s="5"/>
      <c r="K16" s="7" t="s">
        <v>163</v>
      </c>
      <c r="L16" s="3" t="s">
        <v>164</v>
      </c>
      <c r="M16" s="7" t="s">
        <v>37</v>
      </c>
    </row>
    <row r="17" spans="1:14" ht="39.6">
      <c r="A17" s="1"/>
      <c r="B17" s="1"/>
      <c r="C17" s="1"/>
      <c r="D17" s="3" t="s">
        <v>162</v>
      </c>
      <c r="E17" s="9"/>
      <c r="F17" s="5"/>
      <c r="G17" s="9"/>
      <c r="H17" s="7" t="s">
        <v>137</v>
      </c>
      <c r="I17" s="7" t="s">
        <v>46</v>
      </c>
      <c r="J17" s="5"/>
      <c r="K17" s="7" t="s">
        <v>165</v>
      </c>
      <c r="L17" s="3" t="s">
        <v>166</v>
      </c>
      <c r="M17" s="7" t="s">
        <v>37</v>
      </c>
    </row>
    <row r="18" spans="1:14" ht="39.6">
      <c r="A18" s="14"/>
      <c r="B18" s="1"/>
      <c r="C18" s="1"/>
      <c r="D18" s="3" t="s">
        <v>167</v>
      </c>
      <c r="E18" s="9">
        <v>478.9</v>
      </c>
      <c r="F18" s="5"/>
      <c r="G18" s="9"/>
      <c r="H18" s="7" t="s">
        <v>137</v>
      </c>
      <c r="I18" s="7" t="s">
        <v>46</v>
      </c>
      <c r="J18" s="5"/>
      <c r="K18" s="7"/>
      <c r="L18" s="3" t="s">
        <v>168</v>
      </c>
      <c r="M18" s="7" t="s">
        <v>37</v>
      </c>
    </row>
    <row r="19" spans="1:14" ht="39.6">
      <c r="A19" s="15"/>
      <c r="B19" s="16"/>
      <c r="C19" s="16"/>
      <c r="D19" s="3" t="s">
        <v>169</v>
      </c>
      <c r="E19" s="17">
        <v>161.58000000000001</v>
      </c>
      <c r="F19" s="3">
        <v>12</v>
      </c>
      <c r="G19" s="3">
        <v>30.23</v>
      </c>
      <c r="H19" s="3" t="s">
        <v>45</v>
      </c>
      <c r="I19" s="3" t="s">
        <v>46</v>
      </c>
      <c r="J19" s="3" t="s">
        <v>47</v>
      </c>
      <c r="K19" s="3" t="s">
        <v>121</v>
      </c>
      <c r="L19" s="3" t="s">
        <v>170</v>
      </c>
      <c r="M19" s="3" t="s">
        <v>37</v>
      </c>
    </row>
    <row r="20" spans="1:14" ht="52.9">
      <c r="A20" s="18"/>
      <c r="B20" s="19"/>
      <c r="C20" s="19"/>
      <c r="D20" s="3" t="s">
        <v>171</v>
      </c>
      <c r="E20" s="9">
        <v>2466.2200000000003</v>
      </c>
      <c r="F20" s="5"/>
      <c r="G20" s="9"/>
      <c r="H20" s="7" t="s">
        <v>132</v>
      </c>
      <c r="I20" s="7" t="s">
        <v>46</v>
      </c>
      <c r="J20" s="5"/>
      <c r="K20" s="7" t="s">
        <v>172</v>
      </c>
      <c r="L20" s="3" t="s">
        <v>173</v>
      </c>
      <c r="M20" s="7" t="s">
        <v>37</v>
      </c>
    </row>
    <row r="21" spans="1:14" ht="39.6">
      <c r="A21" s="18"/>
      <c r="B21" s="19"/>
      <c r="C21" s="19"/>
      <c r="D21" s="3" t="s">
        <v>171</v>
      </c>
      <c r="E21" s="9">
        <v>2.81</v>
      </c>
      <c r="F21" s="5"/>
      <c r="G21" s="9"/>
      <c r="H21" s="7" t="s">
        <v>132</v>
      </c>
      <c r="I21" s="7" t="s">
        <v>46</v>
      </c>
      <c r="J21" s="5"/>
      <c r="K21" s="7"/>
      <c r="L21" s="3" t="s">
        <v>174</v>
      </c>
      <c r="M21" s="7" t="s">
        <v>37</v>
      </c>
    </row>
    <row r="22" spans="1:14" ht="39.6">
      <c r="A22" s="1"/>
      <c r="B22" s="1"/>
      <c r="C22" s="1"/>
      <c r="D22" s="3" t="s">
        <v>171</v>
      </c>
      <c r="E22" s="9">
        <v>548.91</v>
      </c>
      <c r="F22" s="5"/>
      <c r="G22" s="9"/>
      <c r="H22" s="7" t="s">
        <v>132</v>
      </c>
      <c r="I22" s="7" t="s">
        <v>46</v>
      </c>
      <c r="J22" s="5"/>
      <c r="K22" s="7" t="s">
        <v>175</v>
      </c>
      <c r="L22" s="8" t="s">
        <v>176</v>
      </c>
      <c r="M22" s="7" t="s">
        <v>37</v>
      </c>
    </row>
    <row r="23" spans="1:14" ht="52.9">
      <c r="A23" s="1"/>
      <c r="B23" s="1"/>
      <c r="C23" s="1"/>
      <c r="D23" s="3" t="s">
        <v>177</v>
      </c>
      <c r="E23" s="9">
        <v>1065.8600000000001</v>
      </c>
      <c r="F23" s="5"/>
      <c r="G23" s="9"/>
      <c r="H23" s="7" t="s">
        <v>132</v>
      </c>
      <c r="I23" s="7" t="s">
        <v>46</v>
      </c>
      <c r="J23" s="5"/>
      <c r="K23" s="7" t="s">
        <v>178</v>
      </c>
      <c r="L23" s="3" t="s">
        <v>179</v>
      </c>
      <c r="M23" s="7" t="s">
        <v>37</v>
      </c>
    </row>
    <row r="24" spans="1:14">
      <c r="A24" s="1"/>
      <c r="B24" s="1"/>
      <c r="C24" s="1"/>
      <c r="D24" s="3"/>
      <c r="E24" s="9"/>
      <c r="F24" s="5"/>
      <c r="G24" s="9"/>
      <c r="H24" s="7"/>
      <c r="I24" s="7"/>
      <c r="J24" s="5"/>
      <c r="K24" s="7"/>
      <c r="L24" s="3" t="s">
        <v>180</v>
      </c>
      <c r="M24" s="7"/>
    </row>
    <row r="25" spans="1:14">
      <c r="A25" s="1"/>
      <c r="B25" s="1"/>
      <c r="C25" s="1"/>
      <c r="D25" s="3"/>
      <c r="E25" s="9"/>
      <c r="F25" s="5"/>
      <c r="G25" s="9"/>
      <c r="H25" s="7"/>
      <c r="I25" s="7"/>
      <c r="J25" s="5"/>
      <c r="K25" s="7"/>
      <c r="L25" s="3" t="s">
        <v>181</v>
      </c>
      <c r="M25" s="7"/>
      <c r="N25" s="2" t="s">
        <v>182</v>
      </c>
    </row>
    <row r="26" spans="1:14">
      <c r="A26" s="1"/>
      <c r="B26" s="1"/>
      <c r="C26" s="1"/>
      <c r="D26" s="3" t="s">
        <v>183</v>
      </c>
      <c r="E26" s="9">
        <v>3464.59</v>
      </c>
      <c r="F26" s="5"/>
      <c r="G26" s="9"/>
      <c r="H26" s="7"/>
      <c r="I26" s="7"/>
      <c r="J26" s="5"/>
      <c r="K26" s="7"/>
      <c r="L26" s="3"/>
      <c r="M26" s="7"/>
    </row>
    <row r="27" spans="1:14" ht="26.45">
      <c r="A27" s="1"/>
      <c r="B27" s="1"/>
      <c r="C27" s="1"/>
      <c r="D27" s="3" t="s">
        <v>184</v>
      </c>
      <c r="E27" s="9"/>
      <c r="F27" s="5"/>
      <c r="G27" s="9"/>
      <c r="H27" s="7"/>
      <c r="I27" s="7"/>
      <c r="J27" s="5"/>
      <c r="K27" s="7"/>
      <c r="L27" s="3" t="s">
        <v>185</v>
      </c>
      <c r="M27" s="7"/>
    </row>
    <row r="28" spans="1:14" ht="237.6">
      <c r="A28" s="1"/>
      <c r="B28" s="1"/>
      <c r="C28" s="1"/>
      <c r="D28" s="3" t="s">
        <v>186</v>
      </c>
      <c r="E28" s="9"/>
      <c r="F28" s="5"/>
      <c r="G28" s="9"/>
      <c r="H28" s="7"/>
      <c r="I28" s="7"/>
      <c r="J28" s="5"/>
      <c r="K28" s="7"/>
      <c r="L28" s="3" t="s">
        <v>187</v>
      </c>
      <c r="M28" s="7"/>
    </row>
    <row r="29" spans="1:14">
      <c r="D29" s="20"/>
      <c r="E29" s="21">
        <f>SUM(E2:E28)</f>
        <v>16200.22</v>
      </c>
      <c r="G29" s="22"/>
      <c r="H29" s="23"/>
      <c r="I29" s="23"/>
      <c r="K29" s="23"/>
      <c r="L29" s="20"/>
      <c r="M29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6087B566953C4CB2A2A89F38932000" ma:contentTypeVersion="18" ma:contentTypeDescription="Crear nuevo documento." ma:contentTypeScope="" ma:versionID="e4f59c96edaa82763b116dcaf4daff4b">
  <xsd:schema xmlns:xsd="http://www.w3.org/2001/XMLSchema" xmlns:xs="http://www.w3.org/2001/XMLSchema" xmlns:p="http://schemas.microsoft.com/office/2006/metadata/properties" xmlns:ns2="cb87bea1-0557-4e4c-8f63-59448f7eb871" xmlns:ns3="e71e46e5-84af-400a-83bd-3818ed838a48" targetNamespace="http://schemas.microsoft.com/office/2006/metadata/properties" ma:root="true" ma:fieldsID="9ad22211788236ab5892608b06807ecc" ns2:_="" ns3:_="">
    <xsd:import namespace="cb87bea1-0557-4e4c-8f63-59448f7eb871"/>
    <xsd:import namespace="e71e46e5-84af-400a-83bd-3818ed838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7bea1-0557-4e4c-8f63-59448f7eb8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69e61e24-14bb-4f45-8518-79350b7dae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e46e5-84af-400a-83bd-3818ed838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766ea9b-5a81-4167-9831-7dbbd6086c46}" ma:internalName="TaxCatchAll" ma:showField="CatchAllData" ma:web="e71e46e5-84af-400a-83bd-3818ed838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19CAE8-5874-41E2-BE02-1812998FDAAA}"/>
</file>

<file path=customXml/itemProps2.xml><?xml version="1.0" encoding="utf-8"?>
<ds:datastoreItem xmlns:ds="http://schemas.openxmlformats.org/officeDocument/2006/customXml" ds:itemID="{64F517C4-634B-49D4-A30A-76D8CD0E83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Clara Del Arco</dc:creator>
  <cp:keywords/>
  <dc:description/>
  <cp:lastModifiedBy>dmartin@alicante-ave.es</cp:lastModifiedBy>
  <cp:revision/>
  <dcterms:created xsi:type="dcterms:W3CDTF">2024-04-16T15:33:28Z</dcterms:created>
  <dcterms:modified xsi:type="dcterms:W3CDTF">2024-04-17T08:17:56Z</dcterms:modified>
  <cp:category/>
  <cp:contentStatus/>
</cp:coreProperties>
</file>